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240" tabRatio="861"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16" i="4" l="1"/>
  <c r="B15" i="4"/>
  <c r="B12" i="4"/>
  <c r="B17" i="4" s="1"/>
  <c r="B11" i="4"/>
  <c r="B10" i="4"/>
  <c r="J11" i="3"/>
  <c r="I10" i="3" l="1"/>
  <c r="B24" i="4"/>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0" i="3"/>
  <c r="B4" i="3"/>
  <c r="B3" i="3"/>
  <c r="C3" i="2" l="1"/>
  <c r="C4" i="2" s="1"/>
  <c r="C5" i="2" s="1"/>
  <c r="C6" i="2" s="1"/>
</calcChain>
</file>

<file path=xl/sharedStrings.xml><?xml version="1.0" encoding="utf-8"?>
<sst xmlns="http://schemas.openxmlformats.org/spreadsheetml/2006/main" count="435" uniqueCount="314">
  <si>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</si>
  <si>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</si>
  <si>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</si>
  <si>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</si>
  <si>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</si>
  <si>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</si>
  <si>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</si>
  <si>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</si>
  <si>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</si>
  <si>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</si>
  <si>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</si>
  <si>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</si>
  <si>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</si>
  <si>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</si>
  <si>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</si>
  <si>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</si>
  <si>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</si>
  <si>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</si>
  <si>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</si>
  <si>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</si>
  <si>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</si>
  <si>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</si>
  <si>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</si>
  <si>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</si>
  <si>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</si>
  <si>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</si>
  <si>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</si>
  <si>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</si>
  <si>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</si>
  <si>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</si>
  <si>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</si>
  <si>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</si>
  <si>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</si>
  <si>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</si>
  <si>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</si>
  <si>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</si>
  <si>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</si>
  <si>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</si>
  <si>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</si>
  <si>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</si>
  <si>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</si>
  <si>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</si>
  <si>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</si>
  <si>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</si>
  <si>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</si>
  <si>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</si>
  <si>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</si>
  <si>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</si>
  <si>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</si>
  <si>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</si>
  <si>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</si>
  <si>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</si>
  <si>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</si>
  <si>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</si>
  <si>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</si>
  <si>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</si>
  <si>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</si>
  <si>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</si>
  <si>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</si>
  <si>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</si>
  <si>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</si>
  <si>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</si>
  <si>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</si>
  <si>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</si>
  <si>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</si>
  <si>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</si>
  <si>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</si>
  <si>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</si>
  <si>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</si>
  <si>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</si>
  <si>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</si>
  <si>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</si>
  <si>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</si>
  <si>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</si>
  <si>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</si>
  <si>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</si>
  <si>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</si>
  <si>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</si>
  <si>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</si>
  <si>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</si>
  <si>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</si>
  <si>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</si>
  <si>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</si>
  <si>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</si>
  <si>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</si>
  <si>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</si>
  <si>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</si>
  <si>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</si>
  <si>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</si>
  <si>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</si>
  <si>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</si>
  <si>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</si>
  <si>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</si>
  <si>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</si>
  <si>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</si>
  <si>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</si>
  <si>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</si>
  <si>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</si>
  <si>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</si>
  <si>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</si>
  <si>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</si>
  <si>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</si>
  <si>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</si>
  <si>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</si>
  <si>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</si>
  <si>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</si>
  <si>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</si>
  <si>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</si>
  <si>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</si>
  <si>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</si>
  <si>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</si>
  <si>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</si>
  <si>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</si>
  <si>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</si>
  <si>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</si>
  <si>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</si>
  <si>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</si>
  <si>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</si>
  <si>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</si>
  <si>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</si>
  <si>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</si>
  <si>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</si>
  <si>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</si>
  <si>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</si>
  <si>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</si>
  <si>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</si>
  <si>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</si>
  <si>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</si>
  <si>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</si>
  <si>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</si>
  <si>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</si>
  <si>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</si>
  <si>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</si>
  <si>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</si>
  <si>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</si>
  <si>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</si>
  <si>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</si>
  <si>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</si>
  <si>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</si>
  <si>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</si>
  <si>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</si>
  <si>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</si>
  <si>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</si>
  <si>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</si>
  <si>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</si>
  <si>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</si>
  <si>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</si>
  <si>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</si>
  <si>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</si>
  <si>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</si>
  <si>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</si>
  <si>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</si>
  <si>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</si>
  <si>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</si>
  <si>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</si>
  <si>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</si>
  <si>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</si>
  <si>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</si>
  <si>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</si>
  <si>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</si>
  <si>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</si>
  <si>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</si>
  <si>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</si>
  <si>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</si>
  <si>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</si>
  <si>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</si>
  <si>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</si>
  <si>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</si>
  <si>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</si>
  <si>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</si>
  <si>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</si>
  <si>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</si>
  <si>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</si>
  <si>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</si>
  <si>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</si>
  <si>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</si>
  <si>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</si>
  <si>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</si>
  <si>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</si>
  <si>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</si>
  <si>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</si>
  <si>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</si>
  <si>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</si>
  <si>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</si>
  <si>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</si>
  <si>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</si>
  <si>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</si>
  <si>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</si>
  <si>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</si>
  <si>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</si>
  <si>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</si>
  <si>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</si>
  <si>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</si>
  <si>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</si>
  <si>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</si>
  <si>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</si>
  <si>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</si>
  <si>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</si>
  <si>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</si>
  <si>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</si>
  <si>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</si>
  <si>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</si>
  <si>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</si>
  <si>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</si>
  <si>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</si>
  <si>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</si>
  <si>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</si>
  <si>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</si>
  <si>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</si>
  <si>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</si>
  <si>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</si>
  <si>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</si>
  <si>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</si>
  <si>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</si>
  <si>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</si>
  <si>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</si>
  <si>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</si>
  <si>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</si>
  <si>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</si>
  <si>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</si>
  <si>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</si>
  <si>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</si>
  <si>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</si>
  <si>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</si>
  <si>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</si>
  <si>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</si>
  <si>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</si>
  <si>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</si>
  <si>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</si>
  <si>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</si>
  <si>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</si>
  <si>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</si>
  <si>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</si>
  <si>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</si>
  <si>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</si>
  <si>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</si>
  <si>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</si>
  <si>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</si>
  <si>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</si>
  <si>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</si>
  <si>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</si>
  <si>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</si>
  <si>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</si>
  <si>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</si>
  <si>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</si>
  <si>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</si>
  <si>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</si>
  <si>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</si>
  <si>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</si>
  <si>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</si>
  <si>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</si>
  <si>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</si>
  <si>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</si>
  <si>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</si>
  <si>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</si>
  <si>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</si>
  <si>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</si>
  <si>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</si>
  <si>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</si>
  <si>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</si>
  <si>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</si>
  <si>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</si>
  <si>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</si>
  <si>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</si>
  <si>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</si>
  <si>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</si>
  <si>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</si>
  <si>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</si>
  <si>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</si>
  <si>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</si>
  <si>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</si>
  <si>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</si>
  <si>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</si>
  <si>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</si>
  <si>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</si>
  <si>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</si>
  <si>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</si>
  <si>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</si>
  <si>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</si>
  <si>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</si>
  <si>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</si>
  <si>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</si>
  <si>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</si>
  <si>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</si>
  <si>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</si>
  <si>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</si>
  <si>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</si>
  <si>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</si>
  <si>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</si>
  <si>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</si>
  <si>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</si>
  <si>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</si>
  <si>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</si>
  <si>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</si>
  <si>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</si>
  <si>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</si>
  <si>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</si>
  <si>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</si>
  <si>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</si>
  <si>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Bee County</t>
  </si>
  <si>
    <t>Stephanie Moreno</t>
  </si>
  <si>
    <t>Bee County Judge</t>
  </si>
  <si>
    <t>stephanie.moreno@co.bee.tx.us</t>
  </si>
  <si>
    <t>Beeville</t>
  </si>
  <si>
    <t>Bee</t>
  </si>
  <si>
    <t>General Obligation Refunding Bonds, Series 2012</t>
  </si>
  <si>
    <t>Refund certain oustanding bonds for debt service savings</t>
  </si>
  <si>
    <t>"AA" AGM</t>
  </si>
  <si>
    <t>Certificates of Obligation, Series 2017</t>
  </si>
  <si>
    <t>Rm. #305</t>
  </si>
  <si>
    <t>Designing, purchasing, constructing, reconstructing, improving, and equipping the County Jail for criminal justice and law enforcement purposes</t>
  </si>
  <si>
    <t>MAC of Texas (2017)</t>
  </si>
  <si>
    <t>105 W. Corpus Christi St.</t>
  </si>
  <si>
    <t>www.co.bee.tx.us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</si>
</sst>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4">
    <dxf>
      <fill>
        <patternFill patternType="none">
          <bgColor auto="1"/>
        </patternFill>
      </fill>
    </dxf>
    <dxf>
      <fill>
        <patternFill patternType="none">
          <bgColor auto="1"/>
        </patternFill>
      </fill>
    </dxf>
    <dxf>
      <fill>
        <patternFill>
          <bgColor theme="1"/>
        </patternFill>
      </fill>
    </dxf>
    <dxf>
      <fill>
        <patternFill>
          <bgColor theme="1"/>
        </patternFill>
      </fill>
    </dxf>
    <dxf>
      <font>
        <b/>
        <i val="0"/>
      </font>
      <fill>
        <patternFill>
          <bgColor theme="5" tint="0.39994506668294322"/>
        </patternFill>
      </fill>
    </dxf>
    <dxf>
      <fill>
        <patternFill>
          <bgColor theme="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12" sqref="B12"/>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2018</v>
      </c>
    </row>
    <row r="8" spans="1:2" x14ac:dyDescent="0.25">
      <c r="A8" s="14" t="s">
        <v>240</v>
      </c>
      <c r="B8" s="78">
        <v>43009</v>
      </c>
    </row>
    <row r="9" spans="1:2" x14ac:dyDescent="0.25">
      <c r="A9" s="14" t="s">
        <v>14</v>
      </c>
      <c r="B9" s="72">
        <f>IF(ISBLANK(B8),"",DATE(YEAR(B8)+1,MONTH(B8),DAY(B8)-1))</f>
        <v>43373</v>
      </c>
    </row>
    <row r="10" spans="1:2" x14ac:dyDescent="0.25">
      <c r="A10" s="14" t="s">
        <v>21</v>
      </c>
      <c r="B10" s="78" t="s">
        <v>313</v>
      </c>
    </row>
    <row r="11" spans="1:2" x14ac:dyDescent="0.25">
      <c r="A11" s="14" t="s">
        <v>241</v>
      </c>
      <c r="B11" s="79">
        <v>3616211550</v>
      </c>
    </row>
    <row r="12" spans="1:2" x14ac:dyDescent="0.25">
      <c r="A12" s="14" t="s">
        <v>214</v>
      </c>
      <c r="B12" s="76"/>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300</v>
      </c>
    </row>
    <row r="17" spans="1:2" x14ac:dyDescent="0.25">
      <c r="A17" s="18" t="s">
        <v>244</v>
      </c>
      <c r="B17" s="76" t="s">
        <v>301</v>
      </c>
    </row>
    <row r="18" spans="1:2" x14ac:dyDescent="0.25">
      <c r="A18" s="18" t="s">
        <v>245</v>
      </c>
      <c r="B18" s="79">
        <v>3616211556</v>
      </c>
    </row>
    <row r="19" spans="1:2" x14ac:dyDescent="0.25">
      <c r="A19" s="18" t="s">
        <v>4</v>
      </c>
      <c r="B19" s="76" t="s">
        <v>302</v>
      </c>
    </row>
    <row r="20" spans="1:2" x14ac:dyDescent="0.25">
      <c r="A20" s="18" t="s">
        <v>246</v>
      </c>
      <c r="B20" s="76" t="s">
        <v>312</v>
      </c>
    </row>
    <row r="21" spans="1:2" x14ac:dyDescent="0.25">
      <c r="A21" s="18" t="s">
        <v>5</v>
      </c>
      <c r="B21" s="76" t="s">
        <v>309</v>
      </c>
    </row>
    <row r="22" spans="1:2" x14ac:dyDescent="0.25">
      <c r="A22" s="18" t="s">
        <v>247</v>
      </c>
      <c r="B22" s="76" t="s">
        <v>303</v>
      </c>
    </row>
    <row r="23" spans="1:2" x14ac:dyDescent="0.25">
      <c r="A23" s="18" t="s">
        <v>248</v>
      </c>
      <c r="B23" s="80">
        <v>78102</v>
      </c>
    </row>
    <row r="24" spans="1:2" x14ac:dyDescent="0.25">
      <c r="A24" s="18" t="s">
        <v>249</v>
      </c>
      <c r="B24" s="76" t="s">
        <v>304</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13" priority="5">
      <formula>$B$25="Yes"</formula>
    </cfRule>
  </conditionalFormatting>
  <conditionalFormatting sqref="B6">
    <cfRule type="expression" dxfId="12" priority="3">
      <formula>$B$5="Other"</formula>
    </cfRule>
    <cfRule type="expression" dxfId="11" priority="4">
      <formula>$B$5="(select)"</formula>
    </cfRule>
  </conditionalFormatting>
  <conditionalFormatting sqref="B9">
    <cfRule type="expression" dxfId="10" priority="1">
      <formula>$B$8=""</formula>
    </cfRule>
    <cfRule type="cellIs" dxfId="9"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Bee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31.5" x14ac:dyDescent="0.25">
      <c r="A10" s="81" t="s">
        <v>305</v>
      </c>
      <c r="B10" s="82"/>
      <c r="C10" s="83">
        <v>6350000</v>
      </c>
      <c r="D10" s="83">
        <v>3910000</v>
      </c>
      <c r="E10" s="84">
        <v>4433400</v>
      </c>
      <c r="F10" s="85">
        <v>45884</v>
      </c>
      <c r="G10" s="82" t="s">
        <v>12</v>
      </c>
      <c r="H10" s="84">
        <v>6568607.9100000001</v>
      </c>
      <c r="I10" s="84">
        <f>H10</f>
        <v>6568607.9100000001</v>
      </c>
      <c r="J10" s="84">
        <f>H10-I10</f>
        <v>0</v>
      </c>
      <c r="K10" s="82" t="s">
        <v>306</v>
      </c>
      <c r="L10" s="82" t="s">
        <v>12</v>
      </c>
      <c r="M10" s="81" t="s">
        <v>77</v>
      </c>
      <c r="N10" s="81" t="s">
        <v>46</v>
      </c>
      <c r="O10" s="81" t="s">
        <v>77</v>
      </c>
      <c r="P10" s="81" t="s">
        <v>77</v>
      </c>
      <c r="Q10" s="82" t="s">
        <v>307</v>
      </c>
      <c r="R10" s="86"/>
      <c r="S10" s="86"/>
    </row>
    <row r="11" spans="1:19" s="3" customFormat="1" ht="78.75" x14ac:dyDescent="0.25">
      <c r="A11" s="81" t="s">
        <v>308</v>
      </c>
      <c r="B11" s="82"/>
      <c r="C11" s="83">
        <v>22800000</v>
      </c>
      <c r="D11" s="83">
        <v>22280000</v>
      </c>
      <c r="E11" s="84">
        <v>40108500</v>
      </c>
      <c r="F11" s="85">
        <v>53919</v>
      </c>
      <c r="G11" s="82" t="s">
        <v>12</v>
      </c>
      <c r="H11" s="84">
        <v>25000000</v>
      </c>
      <c r="I11" s="84">
        <v>0</v>
      </c>
      <c r="J11" s="84">
        <f>H11-I11</f>
        <v>25000000</v>
      </c>
      <c r="K11" s="82" t="s">
        <v>310</v>
      </c>
      <c r="L11" s="82" t="s">
        <v>12</v>
      </c>
      <c r="M11" s="81" t="s">
        <v>77</v>
      </c>
      <c r="N11" s="81" t="s">
        <v>46</v>
      </c>
      <c r="O11" s="81" t="s">
        <v>77</v>
      </c>
      <c r="P11" s="81" t="s">
        <v>77</v>
      </c>
      <c r="Q11" s="82" t="s">
        <v>272</v>
      </c>
      <c r="R11" s="86"/>
      <c r="S11" s="86"/>
    </row>
    <row r="12" spans="1:19" s="3" customFormat="1" x14ac:dyDescent="0.25">
      <c r="A12" s="86"/>
      <c r="B12" s="86"/>
      <c r="C12" s="83">
        <v>0</v>
      </c>
      <c r="D12" s="83">
        <v>0</v>
      </c>
      <c r="E12" s="84">
        <v>0</v>
      </c>
      <c r="F12" s="87"/>
      <c r="G12" s="82"/>
      <c r="H12" s="84">
        <v>0</v>
      </c>
      <c r="I12" s="84">
        <v>0</v>
      </c>
      <c r="J12" s="84">
        <f t="shared" ref="J12:J61" si="0">H12-I12</f>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N10 M12:Q61 Q10">
    <cfRule type="expression" dxfId="8" priority="9">
      <formula>$L10="No"</formula>
    </cfRule>
  </conditionalFormatting>
  <conditionalFormatting sqref="M62:Q110">
    <cfRule type="expression" dxfId="7" priority="6">
      <formula>$L62="No"</formula>
    </cfRule>
  </conditionalFormatting>
  <conditionalFormatting sqref="A10">
    <cfRule type="containsText" dxfId="6" priority="5" operator="containsText" text="No Reportable Debt">
      <formula>NOT(ISERROR(SEARCH("No Reportable Debt",A10)))</formula>
    </cfRule>
  </conditionalFormatting>
  <conditionalFormatting sqref="N11 Q11">
    <cfRule type="expression" dxfId="5" priority="4">
      <formula>$L11="No"</formula>
    </cfRule>
  </conditionalFormatting>
  <conditionalFormatting sqref="A11">
    <cfRule type="containsText" dxfId="4" priority="3" operator="containsText" text="No Reportable Debt">
      <formula>NOT(ISERROR(SEARCH("No Reportable Debt",A11)))</formula>
    </cfRule>
  </conditionalFormatting>
  <conditionalFormatting sqref="O10:P11">
    <cfRule type="expression" dxfId="3" priority="2">
      <formula>$L10="No"</formula>
    </cfRule>
  </conditionalFormatting>
  <conditionalFormatting sqref="M11">
    <cfRule type="expression" dxfId="2" priority="1">
      <formula>$L11="No"</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Bee County</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SUM('2 - Individual Debt Obligations'!C10:C11)</f>
        <v>29150000</v>
      </c>
    </row>
    <row r="11" spans="1:11" x14ac:dyDescent="0.25">
      <c r="A11" s="58" t="s">
        <v>81</v>
      </c>
      <c r="B11" s="90">
        <f>SUM('2 - Individual Debt Obligations'!D10:D11)</f>
        <v>26190000</v>
      </c>
    </row>
    <row r="12" spans="1:11" ht="31.5" x14ac:dyDescent="0.25">
      <c r="A12" s="58" t="s">
        <v>82</v>
      </c>
      <c r="B12" s="90">
        <f>SUM('2 - Individual Debt Obligations'!E10:E11)</f>
        <v>44541900</v>
      </c>
    </row>
    <row r="13" spans="1:11" x14ac:dyDescent="0.25">
      <c r="A13" s="21"/>
      <c r="B13" s="21"/>
    </row>
    <row r="14" spans="1:11" ht="31.5" x14ac:dyDescent="0.25">
      <c r="A14" s="28" t="s">
        <v>224</v>
      </c>
      <c r="B14" s="29"/>
    </row>
    <row r="15" spans="1:11" x14ac:dyDescent="0.25">
      <c r="A15" s="57" t="s">
        <v>83</v>
      </c>
      <c r="B15" s="89">
        <f>B10</f>
        <v>29150000</v>
      </c>
    </row>
    <row r="16" spans="1:11" ht="31.5" x14ac:dyDescent="0.25">
      <c r="A16" s="58" t="s">
        <v>84</v>
      </c>
      <c r="B16" s="90">
        <f>B11</f>
        <v>26190000</v>
      </c>
    </row>
    <row r="17" spans="1:2" ht="31.5" x14ac:dyDescent="0.25">
      <c r="A17" s="58" t="s">
        <v>85</v>
      </c>
      <c r="B17" s="90">
        <f>B12</f>
        <v>44541900</v>
      </c>
    </row>
    <row r="18" spans="1:2" x14ac:dyDescent="0.25">
      <c r="A18" s="21"/>
      <c r="B18" s="21"/>
    </row>
    <row r="19" spans="1:2" ht="31.5" x14ac:dyDescent="0.25">
      <c r="A19" s="28" t="s">
        <v>223</v>
      </c>
      <c r="B19" s="31"/>
    </row>
    <row r="20" spans="1:2" x14ac:dyDescent="0.25">
      <c r="A20" s="57" t="s">
        <v>291</v>
      </c>
      <c r="B20" s="91">
        <v>32563</v>
      </c>
    </row>
    <row r="21" spans="1:2" x14ac:dyDescent="0.25">
      <c r="A21" s="57" t="s">
        <v>292</v>
      </c>
      <c r="B21" s="92" t="s">
        <v>311</v>
      </c>
    </row>
    <row r="22" spans="1:2" ht="31.5" customHeight="1" x14ac:dyDescent="0.25">
      <c r="A22" s="57" t="s">
        <v>86</v>
      </c>
      <c r="B22" s="90">
        <f>B15/B20</f>
        <v>895.18778982280503</v>
      </c>
    </row>
    <row r="23" spans="1:2" ht="31.5" x14ac:dyDescent="0.25">
      <c r="A23" s="58" t="s">
        <v>87</v>
      </c>
      <c r="B23" s="90">
        <f>B16/B20</f>
        <v>804.28707428676717</v>
      </c>
    </row>
    <row r="24" spans="1:2" ht="47.25" customHeight="1" x14ac:dyDescent="0.25">
      <c r="A24" s="58" t="s">
        <v>88</v>
      </c>
      <c r="B24" s="90">
        <f>B17/B20</f>
        <v>1367.8684396400822</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78.75"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pageSetup scale="60"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Veronica Saldana</cp:lastModifiedBy>
  <cp:lastPrinted>2017-03-29T16:01:58Z</cp:lastPrinted>
  <dcterms:created xsi:type="dcterms:W3CDTF">2017-01-13T17:49:37Z</dcterms:created>
  <dcterms:modified xsi:type="dcterms:W3CDTF">2019-04-01T15:13:45Z</dcterms:modified>
</cp:coreProperties>
</file>